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E. IV. rozpočtové opatření 2024\"/>
    </mc:Choice>
  </mc:AlternateContent>
  <xr:revisionPtr revIDLastSave="0" documentId="13_ncr:1_{21647207-7750-4244-B2B0-6DF1E1F3EAC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5" i="4" l="1"/>
  <c r="D11" i="4"/>
  <c r="D84" i="4"/>
  <c r="D14" i="4" l="1"/>
  <c r="B101" i="4"/>
  <c r="D81" i="4"/>
  <c r="C101" i="4"/>
  <c r="D138" i="4"/>
  <c r="D139" i="4"/>
  <c r="D141" i="4"/>
  <c r="B137" i="4"/>
  <c r="B136" i="4" s="1"/>
  <c r="D134" i="4"/>
  <c r="D133" i="4"/>
  <c r="D132" i="4"/>
  <c r="D131" i="4"/>
  <c r="D130" i="4"/>
  <c r="B129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B109" i="4"/>
  <c r="B108" i="4" s="1"/>
  <c r="D106" i="4"/>
  <c r="D105" i="4"/>
  <c r="D104" i="4"/>
  <c r="D103" i="4"/>
  <c r="D102" i="4"/>
  <c r="D99" i="4"/>
  <c r="D98" i="4"/>
  <c r="D97" i="4"/>
  <c r="B96" i="4"/>
  <c r="D94" i="4"/>
  <c r="D93" i="4"/>
  <c r="D92" i="4"/>
  <c r="D91" i="4"/>
  <c r="D90" i="4"/>
  <c r="D89" i="4"/>
  <c r="D88" i="4"/>
  <c r="D87" i="4"/>
  <c r="D86" i="4"/>
  <c r="D83" i="4"/>
  <c r="D82" i="4"/>
  <c r="D80" i="4"/>
  <c r="D79" i="4"/>
  <c r="D78" i="4"/>
  <c r="D77" i="4"/>
  <c r="B76" i="4"/>
  <c r="B62" i="4"/>
  <c r="D74" i="4"/>
  <c r="D73" i="4"/>
  <c r="D72" i="4"/>
  <c r="D71" i="4"/>
  <c r="D70" i="4"/>
  <c r="D69" i="4"/>
  <c r="D68" i="4"/>
  <c r="D67" i="4"/>
  <c r="D66" i="4"/>
  <c r="D65" i="4"/>
  <c r="D64" i="4"/>
  <c r="D63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1" i="4"/>
  <c r="D30" i="4"/>
  <c r="D29" i="4"/>
  <c r="D28" i="4"/>
  <c r="D27" i="4"/>
  <c r="D26" i="4"/>
  <c r="D23" i="4"/>
  <c r="D20" i="4"/>
  <c r="D19" i="4"/>
  <c r="D18" i="4"/>
  <c r="D17" i="4"/>
  <c r="D16" i="4"/>
  <c r="D15" i="4"/>
  <c r="D13" i="4"/>
  <c r="D12" i="4"/>
  <c r="D10" i="4"/>
  <c r="D9" i="4"/>
  <c r="D8" i="4"/>
  <c r="B54" i="4"/>
  <c r="B32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62" i="4" l="1"/>
  <c r="D137" i="4"/>
  <c r="D31" i="5"/>
  <c r="D35" i="5" s="1"/>
  <c r="D101" i="4"/>
  <c r="B25" i="4"/>
  <c r="B45" i="5"/>
  <c r="B44" i="5" s="1"/>
  <c r="B31" i="5"/>
  <c r="B28" i="5"/>
  <c r="B20" i="5"/>
  <c r="B13" i="5"/>
  <c r="B35" i="5" s="1"/>
  <c r="B8" i="5"/>
  <c r="D42" i="5"/>
  <c r="D76" i="4" l="1"/>
  <c r="D7" i="4" l="1"/>
  <c r="D45" i="5"/>
  <c r="D44" i="5" s="1"/>
  <c r="C45" i="5"/>
  <c r="C44" i="5" s="1"/>
  <c r="C42" i="5"/>
  <c r="B42" i="5"/>
  <c r="C31" i="5"/>
  <c r="C28" i="5"/>
  <c r="C20" i="5"/>
  <c r="C13" i="5"/>
  <c r="C8" i="5"/>
  <c r="D129" i="4"/>
  <c r="D136" i="4"/>
  <c r="C137" i="4"/>
  <c r="C136" i="4" s="1"/>
  <c r="C129" i="4"/>
  <c r="D109" i="4"/>
  <c r="D108" i="4" s="1"/>
  <c r="C109" i="4"/>
  <c r="C108" i="4" s="1"/>
  <c r="D96" i="4"/>
  <c r="C96" i="4"/>
  <c r="C76" i="4"/>
  <c r="C62" i="4"/>
  <c r="D54" i="4"/>
  <c r="C54" i="4"/>
  <c r="D32" i="4"/>
  <c r="C32" i="4"/>
  <c r="D22" i="4"/>
  <c r="C22" i="4"/>
  <c r="B22" i="4"/>
  <c r="C7" i="4"/>
  <c r="C143" i="4" l="1"/>
  <c r="D25" i="4"/>
  <c r="B143" i="4"/>
  <c r="C35" i="5"/>
  <c r="C49" i="5" s="1"/>
  <c r="C25" i="4"/>
  <c r="D49" i="5"/>
  <c r="B49" i="5"/>
  <c r="D143" i="4" l="1"/>
</calcChain>
</file>

<file path=xl/sharedStrings.xml><?xml version="1.0" encoding="utf-8"?>
<sst xmlns="http://schemas.openxmlformats.org/spreadsheetml/2006/main" count="237" uniqueCount="225">
  <si>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</si>
  <si>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</si>
  <si>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</si>
  <si>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</si>
  <si>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</si>
  <si>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</si>
  <si>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</si>
  <si>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</si>
  <si>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</si>
  <si>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</si>
  <si>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</si>
  <si>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</si>
  <si>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</si>
  <si>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</si>
  <si>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</si>
  <si>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</si>
  <si>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</si>
  <si>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</si>
  <si>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</si>
  <si>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</si>
  <si>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</si>
  <si>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</si>
  <si>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</si>
  <si>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</si>
  <si>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</si>
  <si>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</si>
  <si>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</si>
  <si>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</si>
  <si>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</si>
  <si>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</si>
  <si>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</si>
  <si>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</si>
  <si>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</si>
  <si>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</si>
  <si>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</si>
  <si>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</si>
  <si>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</si>
  <si>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</si>
  <si>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</si>
  <si>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</si>
  <si>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</si>
  <si>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</si>
  <si>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</si>
  <si>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</si>
  <si>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</si>
  <si>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</si>
  <si>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</si>
  <si>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</si>
  <si>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</si>
  <si>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</si>
  <si>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</si>
  <si>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</si>
  <si>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</si>
  <si>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</si>
  <si>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</si>
  <si>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</si>
  <si>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</si>
  <si>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</si>
  <si>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</si>
  <si>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</si>
  <si>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</si>
  <si>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</si>
  <si>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</si>
  <si>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</si>
  <si>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</si>
  <si>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</si>
  <si>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</si>
  <si>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</si>
  <si>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</si>
  <si>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</si>
  <si>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</si>
  <si>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</si>
  <si>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</si>
  <si>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</si>
  <si>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</si>
  <si>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</si>
  <si>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</si>
  <si>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</si>
  <si>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</si>
  <si>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</si>
  <si>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</si>
  <si>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</si>
  <si>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</si>
  <si>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</si>
  <si>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</si>
  <si>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</si>
  <si>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</si>
  <si>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</si>
  <si>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</si>
  <si>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</si>
  <si>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</si>
  <si>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</si>
  <si>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</si>
  <si>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</si>
  <si>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</si>
  <si>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</si>
  <si>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</si>
  <si>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</si>
  <si>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</si>
  <si>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</si>
  <si>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</si>
  <si>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</si>
  <si>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</si>
  <si>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</si>
  <si>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</si>
  <si>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</si>
  <si>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</si>
  <si>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</si>
  <si>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</si>
  <si>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</si>
  <si>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</si>
  <si>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</si>
  <si>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</si>
  <si>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</si>
  <si>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</si>
  <si>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</si>
  <si>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</si>
  <si>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</si>
  <si>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</si>
  <si>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</si>
  <si>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</si>
  <si>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</si>
  <si>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</si>
  <si>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</si>
  <si>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</si>
  <si>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</si>
  <si>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</si>
  <si>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</si>
  <si>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</si>
  <si>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</si>
  <si>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</si>
  <si>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</si>
  <si>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</si>
  <si>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</si>
  <si>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</si>
  <si>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</si>
  <si>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</si>
  <si>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</si>
  <si>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</si>
  <si>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</si>
  <si>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</si>
  <si>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</si>
  <si>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</si>
  <si>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</si>
  <si>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</si>
  <si>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</si>
  <si>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</si>
  <si>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</si>
  <si>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</si>
  <si>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</si>
  <si>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</si>
  <si>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</si>
  <si>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</si>
  <si>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</si>
  <si>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</si>
  <si>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</si>
  <si>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</si>
  <si>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</si>
  <si>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</si>
  <si>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</si>
  <si>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</si>
  <si>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</si>
  <si>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</si>
  <si>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</si>
  <si>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</si>
  <si>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</si>
  <si>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</si>
  <si>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</si>
  <si>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</si>
  <si>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</si>
  <si>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</si>
  <si>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</si>
  <si>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</si>
  <si>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</si>
  <si>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</si>
  <si>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</si>
  <si>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</si>
  <si>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</si>
  <si>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</si>
  <si>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</si>
  <si>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</si>
  <si>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</si>
  <si>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</si>
  <si>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</si>
  <si>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</si>
  <si>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</si>
  <si>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</si>
  <si>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</si>
  <si>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</si>
  <si>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</si>
  <si>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</si>
  <si>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</si>
  <si>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</si>
  <si>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</si>
  <si>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</si>
  <si>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</si>
  <si>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</si>
  <si>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</si>
  <si>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</si>
  <si>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</si>
  <si>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</si>
  <si>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</si>
  <si>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</si>
  <si>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</si>
  <si>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</si>
  <si>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</si>
  <si>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</si>
  <si>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</si>
  <si>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</si>
  <si>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</si>
  <si>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</si>
  <si>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dětská pítka pro MŠ ve Starých Čívicích a Svítkově, ul. K Dubině - usnesení Z2023-72.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</si>
  <si>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</si>
  <si>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</si>
  <si>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</si>
  <si>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předpokládané náklady na zajištění elektrické přípojky a vyjmutí pozemku ze ZPF.</t>
  </si>
  <si>
    <t>III. RO 2024</t>
  </si>
  <si>
    <t>upraveno dle schválené výše  příspěvku.</t>
  </si>
  <si>
    <t>(IV. rozpočtové opatření 2024)</t>
  </si>
  <si>
    <t>IV. RO 2024</t>
  </si>
  <si>
    <t>Sportovní areál Staré Čívice - obnova altánu</t>
  </si>
  <si>
    <t>Odstraňování nepovolených reklam u mísních komunikací</t>
  </si>
  <si>
    <t>Ostavná plocha v ulici Hradčanská u budovy úřadu</t>
  </si>
  <si>
    <t>vytvoření zpevněné manipulační plochy pro zásobování a obsluhu budovy ÚMO Pardubice VI.</t>
  </si>
  <si>
    <t>pokračování investiční výstavby v souladu s PD.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</si>
</sst>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0" fillId="0" borderId="1" xfId="0" applyNumberFormat="1" applyFill="1" applyBorder="1"/>
    <xf numFmtId="164" fontId="0" fillId="0" borderId="1" xfId="0" applyNumberFormat="1" applyFill="1" applyBorder="1" applyProtection="1">
      <protection locked="0"/>
    </xf>
    <xf numFmtId="0" fontId="1" fillId="0" borderId="1" xfId="0" applyFont="1" applyFill="1" applyBorder="1" applyAlignment="1">
      <alignment horizontal="left" wrapText="1" indent="2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6"/>
  <sheetViews>
    <sheetView topLeftCell="A15" workbookViewId="0">
      <selection activeCell="E46" sqref="E46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4" t="s">
        <v>177</v>
      </c>
      <c r="B1" s="64"/>
      <c r="C1" s="64"/>
      <c r="D1" s="64"/>
      <c r="E1" s="64"/>
    </row>
    <row r="2" spans="1:5" s="39" customFormat="1" ht="23.25" x14ac:dyDescent="0.35">
      <c r="A2" s="66" t="s">
        <v>218</v>
      </c>
      <c r="B2" s="66"/>
      <c r="C2" s="66"/>
      <c r="D2" s="66"/>
      <c r="E2" s="66"/>
    </row>
    <row r="3" spans="1:5" ht="15.75" x14ac:dyDescent="0.25">
      <c r="A3" s="65" t="s">
        <v>36</v>
      </c>
      <c r="B3" s="65"/>
      <c r="C3" s="65"/>
      <c r="D3" s="65"/>
      <c r="E3" s="65"/>
    </row>
    <row r="4" spans="1:5" x14ac:dyDescent="0.25">
      <c r="E4" s="12"/>
    </row>
    <row r="5" spans="1:5" ht="24" x14ac:dyDescent="0.25">
      <c r="A5" s="9"/>
      <c r="B5" s="40" t="s">
        <v>216</v>
      </c>
      <c r="C5" s="41" t="s">
        <v>206</v>
      </c>
      <c r="D5" s="40" t="s">
        <v>219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100</v>
      </c>
      <c r="D31" s="51">
        <f>SUM(D32:D33)</f>
        <v>750</v>
      </c>
      <c r="E31" s="17"/>
    </row>
    <row r="32" spans="1:5" ht="30" x14ac:dyDescent="0.25">
      <c r="A32" s="1" t="s">
        <v>19</v>
      </c>
      <c r="B32" s="8">
        <v>600</v>
      </c>
      <c r="C32" s="8"/>
      <c r="D32" s="8">
        <f>SUM(B32:C32)</f>
        <v>600</v>
      </c>
      <c r="E32" s="32" t="s">
        <v>180</v>
      </c>
    </row>
    <row r="33" spans="1:5" ht="30" x14ac:dyDescent="0.25">
      <c r="A33" s="1" t="s">
        <v>122</v>
      </c>
      <c r="B33" s="8">
        <v>50</v>
      </c>
      <c r="C33" s="8">
        <v>100</v>
      </c>
      <c r="D33" s="8">
        <f>SUM(B33:C33)</f>
        <v>150</v>
      </c>
      <c r="E33" s="32" t="s">
        <v>208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100</v>
      </c>
      <c r="D35" s="59">
        <f>D8+D13+D20+D24+D26+D28+D31</f>
        <v>50231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29269.200000000001</v>
      </c>
      <c r="C38" s="8">
        <v>8402.9</v>
      </c>
      <c r="D38" s="8">
        <f>SUM(B38:C38)</f>
        <v>37672.1</v>
      </c>
      <c r="E38" s="32" t="s">
        <v>195</v>
      </c>
    </row>
    <row r="39" spans="1:5" x14ac:dyDescent="0.25">
      <c r="A39" s="1" t="s">
        <v>178</v>
      </c>
      <c r="B39" s="8">
        <v>0</v>
      </c>
      <c r="C39" s="61"/>
      <c r="D39" s="8">
        <f>SUM(B39:C39)</f>
        <v>0</v>
      </c>
      <c r="E39" s="32"/>
    </row>
    <row r="40" spans="1:5" x14ac:dyDescent="0.25">
      <c r="A40" s="1" t="s">
        <v>179</v>
      </c>
      <c r="B40" s="8">
        <v>0</v>
      </c>
      <c r="C40" s="61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29269.200000000001</v>
      </c>
      <c r="C42" s="59">
        <f>SUM(C38:C41)</f>
        <v>8402.9</v>
      </c>
      <c r="D42" s="59">
        <f>SUM(D38:D40)</f>
        <v>37672.1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150</v>
      </c>
      <c r="B44" s="45">
        <f>B45</f>
        <v>0</v>
      </c>
      <c r="C44" s="45">
        <f>SUM(C45)</f>
        <v>222.5</v>
      </c>
      <c r="D44" s="45">
        <f>D45</f>
        <v>222.5</v>
      </c>
      <c r="E44" s="18"/>
    </row>
    <row r="45" spans="1:5" x14ac:dyDescent="0.25">
      <c r="A45" s="5" t="s">
        <v>152</v>
      </c>
      <c r="B45" s="51">
        <f>B46</f>
        <v>0</v>
      </c>
      <c r="C45" s="51">
        <f>C46</f>
        <v>222.5</v>
      </c>
      <c r="D45" s="51">
        <f>D46</f>
        <v>222.5</v>
      </c>
      <c r="E45" s="33"/>
    </row>
    <row r="46" spans="1:5" ht="30" x14ac:dyDescent="0.25">
      <c r="A46" s="3" t="s">
        <v>151</v>
      </c>
      <c r="B46" s="8">
        <v>0</v>
      </c>
      <c r="C46" s="8">
        <v>222.5</v>
      </c>
      <c r="D46" s="8">
        <f>SUM(B46:C46)</f>
        <v>222.5</v>
      </c>
      <c r="E46" s="33"/>
    </row>
    <row r="47" spans="1:5" ht="30" x14ac:dyDescent="0.25">
      <c r="A47" s="3" t="s">
        <v>165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79400.2</v>
      </c>
      <c r="C49" s="54">
        <f>C35+C42+C44</f>
        <v>8725.4</v>
      </c>
      <c r="D49" s="54">
        <f>SUM(D35+D42+D44)</f>
        <v>88125.6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3"/>
  <sheetViews>
    <sheetView tabSelected="1" topLeftCell="A87" zoomScale="106" zoomScaleNormal="106" workbookViewId="0">
      <selection activeCell="E94" sqref="E94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4" t="s">
        <v>181</v>
      </c>
      <c r="B1" s="64"/>
      <c r="C1" s="64"/>
      <c r="D1" s="64"/>
      <c r="E1" s="64"/>
    </row>
    <row r="2" spans="1:5" ht="23.25" x14ac:dyDescent="0.35">
      <c r="A2" s="66" t="s">
        <v>218</v>
      </c>
      <c r="B2" s="66"/>
      <c r="C2" s="66"/>
      <c r="D2" s="66"/>
      <c r="E2" s="66"/>
    </row>
    <row r="3" spans="1:5" ht="15.75" x14ac:dyDescent="0.25">
      <c r="A3" s="65" t="s">
        <v>36</v>
      </c>
      <c r="B3" s="65"/>
      <c r="C3" s="65"/>
      <c r="D3" s="65"/>
      <c r="E3" s="65"/>
    </row>
    <row r="4" spans="1:5" ht="15.75" x14ac:dyDescent="0.25">
      <c r="A4" s="65"/>
      <c r="B4" s="65"/>
      <c r="C4" s="65"/>
      <c r="D4" s="65"/>
      <c r="E4" s="65"/>
    </row>
    <row r="5" spans="1:5" ht="24" x14ac:dyDescent="0.25">
      <c r="A5" s="13"/>
      <c r="B5" s="40" t="s">
        <v>216</v>
      </c>
      <c r="C5" s="41" t="s">
        <v>206</v>
      </c>
      <c r="D5" s="40" t="s">
        <v>219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SUM(B8:B20)</f>
        <v>7940</v>
      </c>
      <c r="C7" s="45">
        <f>SUM(C8:C20)</f>
        <v>300</v>
      </c>
      <c r="D7" s="44">
        <f>SUM(D8:D20)</f>
        <v>8240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20" si="0">SUM(B8:C8)</f>
        <v>50</v>
      </c>
      <c r="E8" s="28" t="s">
        <v>131</v>
      </c>
    </row>
    <row r="9" spans="1:5" ht="30" x14ac:dyDescent="0.25">
      <c r="A9" s="23" t="s">
        <v>41</v>
      </c>
      <c r="B9" s="47">
        <v>200</v>
      </c>
      <c r="C9" s="48"/>
      <c r="D9" s="47">
        <f t="shared" si="0"/>
        <v>200</v>
      </c>
      <c r="E9" s="29" t="s">
        <v>132</v>
      </c>
    </row>
    <row r="10" spans="1:5" x14ac:dyDescent="0.25">
      <c r="A10" s="23" t="s">
        <v>191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220</v>
      </c>
      <c r="B11" s="47">
        <v>0</v>
      </c>
      <c r="C11" s="62">
        <v>300</v>
      </c>
      <c r="D11" s="47">
        <f t="shared" ref="D11" si="1">SUM(B11:C11)</f>
        <v>300</v>
      </c>
      <c r="E11" s="29"/>
    </row>
    <row r="12" spans="1:5" x14ac:dyDescent="0.25">
      <c r="A12" s="24" t="s">
        <v>156</v>
      </c>
      <c r="B12" s="47">
        <v>50</v>
      </c>
      <c r="C12" s="48"/>
      <c r="D12" s="47">
        <f t="shared" si="0"/>
        <v>50</v>
      </c>
      <c r="E12" s="29"/>
    </row>
    <row r="13" spans="1:5" ht="30" customHeight="1" x14ac:dyDescent="0.25">
      <c r="A13" s="24" t="s">
        <v>183</v>
      </c>
      <c r="B13" s="47">
        <v>790</v>
      </c>
      <c r="C13" s="48"/>
      <c r="D13" s="47">
        <f t="shared" si="0"/>
        <v>790</v>
      </c>
      <c r="E13" s="29" t="s">
        <v>215</v>
      </c>
    </row>
    <row r="14" spans="1:5" ht="30" x14ac:dyDescent="0.25">
      <c r="A14" s="22" t="s">
        <v>42</v>
      </c>
      <c r="B14" s="46">
        <v>50</v>
      </c>
      <c r="C14" s="8"/>
      <c r="D14" s="46">
        <f t="shared" si="0"/>
        <v>50</v>
      </c>
      <c r="E14" s="28" t="s">
        <v>133</v>
      </c>
    </row>
    <row r="15" spans="1:5" ht="30" x14ac:dyDescent="0.25">
      <c r="A15" s="22" t="s">
        <v>43</v>
      </c>
      <c r="B15" s="49">
        <v>300</v>
      </c>
      <c r="C15" s="8"/>
      <c r="D15" s="49">
        <f t="shared" si="0"/>
        <v>300</v>
      </c>
      <c r="E15" s="28" t="s">
        <v>134</v>
      </c>
    </row>
    <row r="16" spans="1:5" ht="30" x14ac:dyDescent="0.25">
      <c r="A16" s="22" t="s">
        <v>188</v>
      </c>
      <c r="B16" s="49">
        <v>500</v>
      </c>
      <c r="C16" s="8"/>
      <c r="D16" s="49">
        <f t="shared" si="0"/>
        <v>500</v>
      </c>
      <c r="E16" s="28" t="s">
        <v>202</v>
      </c>
    </row>
    <row r="17" spans="1:5" ht="30" x14ac:dyDescent="0.25">
      <c r="A17" s="22" t="s">
        <v>44</v>
      </c>
      <c r="B17" s="46">
        <v>300</v>
      </c>
      <c r="C17" s="8"/>
      <c r="D17" s="46">
        <f t="shared" si="0"/>
        <v>300</v>
      </c>
      <c r="E17" s="28" t="s">
        <v>168</v>
      </c>
    </row>
    <row r="18" spans="1:5" ht="30" x14ac:dyDescent="0.25">
      <c r="A18" s="22" t="s">
        <v>45</v>
      </c>
      <c r="B18" s="46">
        <v>200</v>
      </c>
      <c r="C18" s="8"/>
      <c r="D18" s="46">
        <f t="shared" si="0"/>
        <v>200</v>
      </c>
      <c r="E18" s="28" t="s">
        <v>203</v>
      </c>
    </row>
    <row r="19" spans="1:5" ht="30" x14ac:dyDescent="0.25">
      <c r="A19" s="24" t="s">
        <v>153</v>
      </c>
      <c r="B19" s="49">
        <v>5300</v>
      </c>
      <c r="C19" s="8"/>
      <c r="D19" s="49">
        <f t="shared" si="0"/>
        <v>5300</v>
      </c>
      <c r="E19" s="28" t="s">
        <v>174</v>
      </c>
    </row>
    <row r="20" spans="1:5" x14ac:dyDescent="0.25">
      <c r="A20" s="24" t="s">
        <v>166</v>
      </c>
      <c r="B20" s="46">
        <v>0</v>
      </c>
      <c r="C20" s="8"/>
      <c r="D20" s="46">
        <f t="shared" si="0"/>
        <v>0</v>
      </c>
      <c r="E20" s="28"/>
    </row>
    <row r="21" spans="1:5" x14ac:dyDescent="0.25">
      <c r="A21" s="15"/>
      <c r="B21" s="50"/>
      <c r="C21" s="50"/>
      <c r="D21" s="49"/>
      <c r="E21" s="30"/>
    </row>
    <row r="22" spans="1:5" x14ac:dyDescent="0.25">
      <c r="A22" s="14" t="s">
        <v>27</v>
      </c>
      <c r="B22" s="45">
        <f>SUM(B23)</f>
        <v>30</v>
      </c>
      <c r="C22" s="45">
        <f>SUM(C23)</f>
        <v>0</v>
      </c>
      <c r="D22" s="44">
        <f>SUM(D23)</f>
        <v>30</v>
      </c>
      <c r="E22" s="20"/>
    </row>
    <row r="23" spans="1:5" x14ac:dyDescent="0.25">
      <c r="A23" s="22" t="s">
        <v>46</v>
      </c>
      <c r="B23" s="51">
        <v>30</v>
      </c>
      <c r="C23" s="8"/>
      <c r="D23" s="46">
        <f>SUM(B23:C23)</f>
        <v>30</v>
      </c>
      <c r="E23" s="28" t="s">
        <v>135</v>
      </c>
    </row>
    <row r="24" spans="1:5" x14ac:dyDescent="0.25">
      <c r="A24" s="3"/>
      <c r="B24" s="8"/>
      <c r="C24" s="8"/>
      <c r="D24" s="52"/>
      <c r="E24" s="17"/>
    </row>
    <row r="25" spans="1:5" x14ac:dyDescent="0.25">
      <c r="A25" s="14" t="s">
        <v>28</v>
      </c>
      <c r="B25" s="44">
        <f>SUM(B26+B27+B28+B29+B30+B31+B32+B54+B59+B60)</f>
        <v>14352</v>
      </c>
      <c r="C25" s="45">
        <f>SUM(C26+C27+C28+C29+C30+C31+C32+C54)</f>
        <v>0</v>
      </c>
      <c r="D25" s="44">
        <f>SUM(D26+D27+D28+D29+D30+D31+D32+D54+D59+D60)</f>
        <v>14352</v>
      </c>
      <c r="E25" s="20"/>
    </row>
    <row r="26" spans="1:5" ht="30" x14ac:dyDescent="0.25">
      <c r="A26" s="22" t="s">
        <v>39</v>
      </c>
      <c r="B26" s="46">
        <v>1710</v>
      </c>
      <c r="C26" s="8"/>
      <c r="D26" s="46">
        <f t="shared" ref="D26:D31" si="2">SUM(B26:C26)</f>
        <v>1710</v>
      </c>
      <c r="E26" s="17"/>
    </row>
    <row r="27" spans="1:5" x14ac:dyDescent="0.25">
      <c r="A27" s="22" t="s">
        <v>47</v>
      </c>
      <c r="B27" s="46">
        <v>6900</v>
      </c>
      <c r="C27" s="8"/>
      <c r="D27" s="46">
        <f t="shared" si="2"/>
        <v>6900</v>
      </c>
      <c r="E27" s="38"/>
    </row>
    <row r="28" spans="1:5" x14ac:dyDescent="0.25">
      <c r="A28" s="22" t="s">
        <v>48</v>
      </c>
      <c r="B28" s="46">
        <v>300</v>
      </c>
      <c r="C28" s="8"/>
      <c r="D28" s="46">
        <f t="shared" si="2"/>
        <v>300</v>
      </c>
      <c r="E28" s="28" t="s">
        <v>194</v>
      </c>
    </row>
    <row r="29" spans="1:5" x14ac:dyDescent="0.25">
      <c r="A29" s="22" t="s">
        <v>49</v>
      </c>
      <c r="B29" s="46">
        <v>35</v>
      </c>
      <c r="C29" s="8"/>
      <c r="D29" s="46">
        <f t="shared" si="2"/>
        <v>35</v>
      </c>
      <c r="E29" s="17"/>
    </row>
    <row r="30" spans="1:5" ht="30" x14ac:dyDescent="0.25">
      <c r="A30" s="22" t="s">
        <v>50</v>
      </c>
      <c r="B30" s="46">
        <v>2600</v>
      </c>
      <c r="C30" s="8"/>
      <c r="D30" s="46">
        <f t="shared" si="2"/>
        <v>2600</v>
      </c>
      <c r="E30" s="28" t="s">
        <v>149</v>
      </c>
    </row>
    <row r="31" spans="1:5" ht="48.75" customHeight="1" x14ac:dyDescent="0.25">
      <c r="A31" s="22" t="s">
        <v>51</v>
      </c>
      <c r="B31" s="46">
        <v>10</v>
      </c>
      <c r="C31" s="8"/>
      <c r="D31" s="46">
        <f t="shared" si="2"/>
        <v>10</v>
      </c>
      <c r="E31" s="28" t="s">
        <v>169</v>
      </c>
    </row>
    <row r="32" spans="1:5" x14ac:dyDescent="0.25">
      <c r="A32" s="22" t="s">
        <v>52</v>
      </c>
      <c r="B32" s="46">
        <f>SUM(B33:B53)</f>
        <v>2487</v>
      </c>
      <c r="C32" s="51">
        <f>SUM(C33:C53)</f>
        <v>0</v>
      </c>
      <c r="D32" s="46">
        <f>SUM(D33:D53)</f>
        <v>2487</v>
      </c>
      <c r="E32" s="17"/>
    </row>
    <row r="33" spans="1:5" x14ac:dyDescent="0.25">
      <c r="A33" s="25" t="s">
        <v>53</v>
      </c>
      <c r="B33" s="52">
        <v>30</v>
      </c>
      <c r="C33" s="8"/>
      <c r="D33" s="52">
        <f t="shared" ref="D33:D53" si="3">SUM(B33:C33)</f>
        <v>30</v>
      </c>
      <c r="E33" s="17"/>
    </row>
    <row r="34" spans="1:5" x14ac:dyDescent="0.25">
      <c r="A34" s="25" t="s">
        <v>54</v>
      </c>
      <c r="B34" s="52">
        <v>5</v>
      </c>
      <c r="C34" s="8"/>
      <c r="D34" s="52">
        <f t="shared" si="3"/>
        <v>5</v>
      </c>
      <c r="E34" s="17"/>
    </row>
    <row r="35" spans="1:5" x14ac:dyDescent="0.25">
      <c r="A35" s="25" t="s">
        <v>55</v>
      </c>
      <c r="B35" s="52">
        <v>2</v>
      </c>
      <c r="C35" s="8"/>
      <c r="D35" s="52">
        <f t="shared" si="3"/>
        <v>2</v>
      </c>
      <c r="E35" s="17"/>
    </row>
    <row r="36" spans="1:5" x14ac:dyDescent="0.25">
      <c r="A36" s="25" t="s">
        <v>56</v>
      </c>
      <c r="B36" s="52">
        <v>300</v>
      </c>
      <c r="C36" s="8"/>
      <c r="D36" s="52">
        <f t="shared" si="3"/>
        <v>300</v>
      </c>
      <c r="E36" s="17"/>
    </row>
    <row r="37" spans="1:5" ht="27.75" x14ac:dyDescent="0.25">
      <c r="A37" s="25" t="s">
        <v>57</v>
      </c>
      <c r="B37" s="53">
        <v>150</v>
      </c>
      <c r="C37" s="8"/>
      <c r="D37" s="53">
        <f t="shared" si="3"/>
        <v>150</v>
      </c>
      <c r="E37" s="17"/>
    </row>
    <row r="38" spans="1:5" ht="27.75" x14ac:dyDescent="0.25">
      <c r="A38" s="25" t="s">
        <v>58</v>
      </c>
      <c r="B38" s="52">
        <v>350</v>
      </c>
      <c r="C38" s="8"/>
      <c r="D38" s="52">
        <f t="shared" si="3"/>
        <v>350</v>
      </c>
      <c r="E38" s="17"/>
    </row>
    <row r="39" spans="1:5" x14ac:dyDescent="0.25">
      <c r="A39" s="25" t="s">
        <v>59</v>
      </c>
      <c r="B39" s="52">
        <v>30</v>
      </c>
      <c r="C39" s="8"/>
      <c r="D39" s="52">
        <f t="shared" si="3"/>
        <v>30</v>
      </c>
      <c r="E39" s="17"/>
    </row>
    <row r="40" spans="1:5" x14ac:dyDescent="0.25">
      <c r="A40" s="25" t="s">
        <v>60</v>
      </c>
      <c r="B40" s="52">
        <v>400</v>
      </c>
      <c r="C40" s="8"/>
      <c r="D40" s="52">
        <f t="shared" si="3"/>
        <v>400</v>
      </c>
      <c r="E40" s="17"/>
    </row>
    <row r="41" spans="1:5" x14ac:dyDescent="0.25">
      <c r="A41" s="25" t="s">
        <v>61</v>
      </c>
      <c r="B41" s="52">
        <v>250</v>
      </c>
      <c r="C41" s="8"/>
      <c r="D41" s="52">
        <f t="shared" si="3"/>
        <v>250</v>
      </c>
      <c r="E41" s="17"/>
    </row>
    <row r="42" spans="1:5" x14ac:dyDescent="0.25">
      <c r="A42" s="25" t="s">
        <v>62</v>
      </c>
      <c r="B42" s="52">
        <v>80</v>
      </c>
      <c r="C42" s="8"/>
      <c r="D42" s="52">
        <f t="shared" si="3"/>
        <v>80</v>
      </c>
      <c r="E42" s="17"/>
    </row>
    <row r="43" spans="1:5" x14ac:dyDescent="0.25">
      <c r="A43" s="25" t="s">
        <v>63</v>
      </c>
      <c r="B43" s="52">
        <v>100</v>
      </c>
      <c r="C43" s="8"/>
      <c r="D43" s="52">
        <f t="shared" si="3"/>
        <v>100</v>
      </c>
      <c r="E43" s="17"/>
    </row>
    <row r="44" spans="1:5" x14ac:dyDescent="0.25">
      <c r="A44" s="25" t="s">
        <v>64</v>
      </c>
      <c r="B44" s="52">
        <v>40</v>
      </c>
      <c r="C44" s="8"/>
      <c r="D44" s="52">
        <f t="shared" si="3"/>
        <v>40</v>
      </c>
      <c r="E44" s="17"/>
    </row>
    <row r="45" spans="1:5" x14ac:dyDescent="0.25">
      <c r="A45" s="25" t="s">
        <v>65</v>
      </c>
      <c r="B45" s="52">
        <v>50</v>
      </c>
      <c r="C45" s="8"/>
      <c r="D45" s="52">
        <f t="shared" si="3"/>
        <v>50</v>
      </c>
      <c r="E45" s="17"/>
    </row>
    <row r="46" spans="1:5" x14ac:dyDescent="0.25">
      <c r="A46" s="25" t="s">
        <v>66</v>
      </c>
      <c r="B46" s="52">
        <v>140</v>
      </c>
      <c r="C46" s="8"/>
      <c r="D46" s="52">
        <f t="shared" si="3"/>
        <v>140</v>
      </c>
      <c r="E46" s="17"/>
    </row>
    <row r="47" spans="1:5" x14ac:dyDescent="0.25">
      <c r="A47" s="25" t="s">
        <v>67</v>
      </c>
      <c r="B47" s="52">
        <v>5</v>
      </c>
      <c r="C47" s="8"/>
      <c r="D47" s="52">
        <f t="shared" si="3"/>
        <v>5</v>
      </c>
      <c r="E47" s="17"/>
    </row>
    <row r="48" spans="1:5" ht="27.75" x14ac:dyDescent="0.25">
      <c r="A48" s="25" t="s">
        <v>68</v>
      </c>
      <c r="B48" s="52">
        <v>460</v>
      </c>
      <c r="C48" s="8"/>
      <c r="D48" s="52">
        <f t="shared" si="3"/>
        <v>460</v>
      </c>
      <c r="E48" s="17"/>
    </row>
    <row r="49" spans="1:5" x14ac:dyDescent="0.25">
      <c r="A49" s="25" t="s">
        <v>69</v>
      </c>
      <c r="B49" s="52">
        <v>10</v>
      </c>
      <c r="C49" s="8"/>
      <c r="D49" s="52">
        <f t="shared" si="3"/>
        <v>10</v>
      </c>
      <c r="E49" s="17"/>
    </row>
    <row r="50" spans="1:5" ht="30" x14ac:dyDescent="0.25">
      <c r="A50" s="25" t="s">
        <v>70</v>
      </c>
      <c r="B50" s="52">
        <v>5</v>
      </c>
      <c r="C50" s="8"/>
      <c r="D50" s="52">
        <f t="shared" si="3"/>
        <v>5</v>
      </c>
      <c r="E50" s="17"/>
    </row>
    <row r="51" spans="1:5" x14ac:dyDescent="0.25">
      <c r="A51" s="25" t="s">
        <v>71</v>
      </c>
      <c r="B51" s="52">
        <v>70</v>
      </c>
      <c r="C51" s="8"/>
      <c r="D51" s="52">
        <f t="shared" si="3"/>
        <v>70</v>
      </c>
      <c r="E51" s="17"/>
    </row>
    <row r="52" spans="1:5" x14ac:dyDescent="0.25">
      <c r="A52" s="25" t="s">
        <v>72</v>
      </c>
      <c r="B52" s="52">
        <v>5</v>
      </c>
      <c r="C52" s="8"/>
      <c r="D52" s="52">
        <f t="shared" si="3"/>
        <v>5</v>
      </c>
      <c r="E52" s="17"/>
    </row>
    <row r="53" spans="1:5" x14ac:dyDescent="0.25">
      <c r="A53" s="25" t="s">
        <v>73</v>
      </c>
      <c r="B53" s="52">
        <v>5</v>
      </c>
      <c r="C53" s="8"/>
      <c r="D53" s="52">
        <f t="shared" si="3"/>
        <v>5</v>
      </c>
      <c r="E53" s="17"/>
    </row>
    <row r="54" spans="1:5" x14ac:dyDescent="0.25">
      <c r="A54" s="26" t="s">
        <v>74</v>
      </c>
      <c r="B54" s="46">
        <f>SUM(B55:B58)</f>
        <v>80</v>
      </c>
      <c r="C54" s="51">
        <f>SUM(C55:C58)</f>
        <v>0</v>
      </c>
      <c r="D54" s="46">
        <f>SUM(D55:D58)</f>
        <v>80</v>
      </c>
      <c r="E54" s="17"/>
    </row>
    <row r="55" spans="1:5" x14ac:dyDescent="0.25">
      <c r="A55" s="25" t="s">
        <v>75</v>
      </c>
      <c r="B55" s="52">
        <v>20</v>
      </c>
      <c r="C55" s="8"/>
      <c r="D55" s="52">
        <f t="shared" ref="D55:D60" si="4">SUM(B55:C55)</f>
        <v>20</v>
      </c>
      <c r="E55" s="17"/>
    </row>
    <row r="56" spans="1:5" x14ac:dyDescent="0.25">
      <c r="A56" s="25" t="s">
        <v>76</v>
      </c>
      <c r="B56" s="52">
        <v>20</v>
      </c>
      <c r="C56" s="8"/>
      <c r="D56" s="52">
        <f t="shared" si="4"/>
        <v>20</v>
      </c>
      <c r="E56" s="17"/>
    </row>
    <row r="57" spans="1:5" x14ac:dyDescent="0.25">
      <c r="A57" s="25" t="s">
        <v>77</v>
      </c>
      <c r="B57" s="52">
        <v>20</v>
      </c>
      <c r="C57" s="8"/>
      <c r="D57" s="52">
        <f t="shared" si="4"/>
        <v>20</v>
      </c>
      <c r="E57" s="17"/>
    </row>
    <row r="58" spans="1:5" x14ac:dyDescent="0.25">
      <c r="A58" s="25" t="s">
        <v>78</v>
      </c>
      <c r="B58" s="52">
        <v>20</v>
      </c>
      <c r="C58" s="8"/>
      <c r="D58" s="52">
        <f t="shared" si="4"/>
        <v>20</v>
      </c>
      <c r="E58" s="17"/>
    </row>
    <row r="59" spans="1:5" x14ac:dyDescent="0.25">
      <c r="A59" s="26" t="s">
        <v>176</v>
      </c>
      <c r="B59" s="46">
        <v>30</v>
      </c>
      <c r="C59" s="46"/>
      <c r="D59" s="46">
        <f t="shared" si="4"/>
        <v>30</v>
      </c>
      <c r="E59" s="17"/>
    </row>
    <row r="60" spans="1:5" x14ac:dyDescent="0.25">
      <c r="A60" s="26" t="s">
        <v>187</v>
      </c>
      <c r="B60" s="46">
        <v>200</v>
      </c>
      <c r="C60" s="46"/>
      <c r="D60" s="46">
        <f t="shared" si="4"/>
        <v>200</v>
      </c>
      <c r="E60" s="17"/>
    </row>
    <row r="61" spans="1:5" x14ac:dyDescent="0.25">
      <c r="A61" s="3"/>
      <c r="B61" s="52"/>
      <c r="C61" s="8"/>
      <c r="D61" s="52"/>
      <c r="E61" s="17"/>
    </row>
    <row r="62" spans="1:5" x14ac:dyDescent="0.25">
      <c r="A62" s="14" t="s">
        <v>29</v>
      </c>
      <c r="B62" s="44">
        <f>SUM(B63:B74)</f>
        <v>16200</v>
      </c>
      <c r="C62" s="45">
        <f>SUM(C63:C73)</f>
        <v>370</v>
      </c>
      <c r="D62" s="44">
        <f>SUM(D63:D74)</f>
        <v>16570</v>
      </c>
      <c r="E62" s="20"/>
    </row>
    <row r="63" spans="1:5" ht="60" x14ac:dyDescent="0.25">
      <c r="A63" s="22" t="s">
        <v>79</v>
      </c>
      <c r="B63" s="46">
        <v>900</v>
      </c>
      <c r="C63" s="8"/>
      <c r="D63" s="46">
        <f t="shared" ref="D63:D74" si="5">SUM(B63:C63)</f>
        <v>900</v>
      </c>
      <c r="E63" s="28" t="s">
        <v>136</v>
      </c>
    </row>
    <row r="64" spans="1:5" ht="30" x14ac:dyDescent="0.25">
      <c r="A64" s="22" t="s">
        <v>80</v>
      </c>
      <c r="B64" s="46">
        <v>250</v>
      </c>
      <c r="C64" s="8"/>
      <c r="D64" s="46">
        <f t="shared" si="5"/>
        <v>250</v>
      </c>
      <c r="E64" s="28" t="s">
        <v>137</v>
      </c>
    </row>
    <row r="65" spans="1:5" x14ac:dyDescent="0.25">
      <c r="A65" s="22" t="s">
        <v>81</v>
      </c>
      <c r="B65" s="46">
        <v>100</v>
      </c>
      <c r="C65" s="8"/>
      <c r="D65" s="46">
        <f t="shared" si="5"/>
        <v>100</v>
      </c>
      <c r="E65" s="28" t="s">
        <v>138</v>
      </c>
    </row>
    <row r="66" spans="1:5" ht="30" x14ac:dyDescent="0.25">
      <c r="A66" s="22" t="s">
        <v>82</v>
      </c>
      <c r="B66" s="46">
        <v>15</v>
      </c>
      <c r="C66" s="8"/>
      <c r="D66" s="46">
        <f t="shared" si="5"/>
        <v>15</v>
      </c>
      <c r="E66" s="28" t="s">
        <v>139</v>
      </c>
    </row>
    <row r="67" spans="1:5" x14ac:dyDescent="0.25">
      <c r="A67" s="22" t="s">
        <v>83</v>
      </c>
      <c r="B67" s="49">
        <v>100</v>
      </c>
      <c r="C67" s="8">
        <v>50</v>
      </c>
      <c r="D67" s="49">
        <f t="shared" si="5"/>
        <v>150</v>
      </c>
      <c r="E67" s="28" t="s">
        <v>140</v>
      </c>
    </row>
    <row r="68" spans="1:5" ht="45" x14ac:dyDescent="0.25">
      <c r="A68" s="22" t="s">
        <v>84</v>
      </c>
      <c r="B68" s="46">
        <v>3900</v>
      </c>
      <c r="C68" s="8"/>
      <c r="D68" s="46">
        <f t="shared" si="5"/>
        <v>3900</v>
      </c>
      <c r="E68" s="28" t="s">
        <v>141</v>
      </c>
    </row>
    <row r="69" spans="1:5" x14ac:dyDescent="0.25">
      <c r="A69" s="22" t="s">
        <v>154</v>
      </c>
      <c r="B69" s="46">
        <v>300</v>
      </c>
      <c r="C69" s="8"/>
      <c r="D69" s="46">
        <f t="shared" si="5"/>
        <v>300</v>
      </c>
      <c r="E69" s="28" t="s">
        <v>155</v>
      </c>
    </row>
    <row r="70" spans="1:5" ht="30" x14ac:dyDescent="0.25">
      <c r="A70" s="22" t="s">
        <v>85</v>
      </c>
      <c r="B70" s="46">
        <v>50</v>
      </c>
      <c r="C70" s="8"/>
      <c r="D70" s="46">
        <f t="shared" si="5"/>
        <v>50</v>
      </c>
      <c r="E70" s="28" t="s">
        <v>142</v>
      </c>
    </row>
    <row r="71" spans="1:5" ht="30" x14ac:dyDescent="0.25">
      <c r="A71" s="22" t="s">
        <v>86</v>
      </c>
      <c r="B71" s="46">
        <v>500</v>
      </c>
      <c r="C71" s="8"/>
      <c r="D71" s="46">
        <f t="shared" si="5"/>
        <v>500</v>
      </c>
      <c r="E71" s="28" t="s">
        <v>175</v>
      </c>
    </row>
    <row r="72" spans="1:5" ht="30" x14ac:dyDescent="0.25">
      <c r="A72" s="22" t="s">
        <v>123</v>
      </c>
      <c r="B72" s="46">
        <v>80</v>
      </c>
      <c r="C72" s="8">
        <v>320</v>
      </c>
      <c r="D72" s="46">
        <f t="shared" si="5"/>
        <v>400</v>
      </c>
      <c r="E72" s="28" t="s">
        <v>170</v>
      </c>
    </row>
    <row r="73" spans="1:5" x14ac:dyDescent="0.25">
      <c r="A73" s="22" t="s">
        <v>87</v>
      </c>
      <c r="B73" s="46">
        <v>5</v>
      </c>
      <c r="C73" s="8"/>
      <c r="D73" s="46">
        <f t="shared" si="5"/>
        <v>5</v>
      </c>
      <c r="E73" s="28" t="s">
        <v>143</v>
      </c>
    </row>
    <row r="74" spans="1:5" x14ac:dyDescent="0.25">
      <c r="A74" s="22" t="s">
        <v>184</v>
      </c>
      <c r="B74" s="46">
        <v>10000</v>
      </c>
      <c r="C74" s="8"/>
      <c r="D74" s="46">
        <f t="shared" si="5"/>
        <v>10000</v>
      </c>
      <c r="E74" s="28"/>
    </row>
    <row r="75" spans="1:5" x14ac:dyDescent="0.25">
      <c r="A75" s="27"/>
      <c r="B75" s="52"/>
      <c r="C75" s="8"/>
      <c r="D75" s="52"/>
      <c r="E75" s="17"/>
    </row>
    <row r="76" spans="1:5" x14ac:dyDescent="0.25">
      <c r="A76" s="14" t="s">
        <v>30</v>
      </c>
      <c r="B76" s="44">
        <f>SUM(B77:B94)</f>
        <v>33210</v>
      </c>
      <c r="C76" s="45">
        <f>SUM(C77:C95)</f>
        <v>1720</v>
      </c>
      <c r="D76" s="44">
        <f>SUM(D77:D94)</f>
        <v>34930</v>
      </c>
      <c r="E76" s="20"/>
    </row>
    <row r="77" spans="1:5" ht="45.6" customHeight="1" x14ac:dyDescent="0.25">
      <c r="A77" s="22" t="s">
        <v>88</v>
      </c>
      <c r="B77" s="46">
        <v>4000</v>
      </c>
      <c r="C77" s="8"/>
      <c r="D77" s="46">
        <f t="shared" ref="D77:D94" si="6">SUM(B77:C77)</f>
        <v>4000</v>
      </c>
      <c r="E77" s="28" t="s">
        <v>144</v>
      </c>
    </row>
    <row r="78" spans="1:5" x14ac:dyDescent="0.25">
      <c r="A78" s="22" t="s">
        <v>162</v>
      </c>
      <c r="B78" s="46">
        <v>3000</v>
      </c>
      <c r="C78" s="8"/>
      <c r="D78" s="46">
        <f t="shared" si="6"/>
        <v>3000</v>
      </c>
      <c r="E78" s="28" t="s">
        <v>205</v>
      </c>
    </row>
    <row r="79" spans="1:5" x14ac:dyDescent="0.25">
      <c r="A79" s="22" t="s">
        <v>163</v>
      </c>
      <c r="B79" s="46">
        <v>1000</v>
      </c>
      <c r="C79" s="8"/>
      <c r="D79" s="46">
        <f t="shared" si="6"/>
        <v>1000</v>
      </c>
      <c r="E79" s="28" t="s">
        <v>200</v>
      </c>
    </row>
    <row r="80" spans="1:5" x14ac:dyDescent="0.25">
      <c r="A80" s="22" t="s">
        <v>186</v>
      </c>
      <c r="B80" s="46">
        <v>8000</v>
      </c>
      <c r="C80" s="8"/>
      <c r="D80" s="46">
        <f t="shared" si="6"/>
        <v>8000</v>
      </c>
      <c r="E80" s="28" t="s">
        <v>201</v>
      </c>
    </row>
    <row r="81" spans="1:5" x14ac:dyDescent="0.25">
      <c r="A81" s="22" t="s">
        <v>209</v>
      </c>
      <c r="B81" s="46">
        <v>300</v>
      </c>
      <c r="C81" s="8"/>
      <c r="D81" s="46">
        <f t="shared" si="6"/>
        <v>300</v>
      </c>
      <c r="E81" s="28" t="s">
        <v>210</v>
      </c>
    </row>
    <row r="82" spans="1:5" x14ac:dyDescent="0.25">
      <c r="A82" s="22" t="s">
        <v>192</v>
      </c>
      <c r="B82" s="46">
        <v>5000</v>
      </c>
      <c r="C82" s="8"/>
      <c r="D82" s="46">
        <f t="shared" si="6"/>
        <v>5000</v>
      </c>
      <c r="E82" s="28" t="s">
        <v>197</v>
      </c>
    </row>
    <row r="83" spans="1:5" x14ac:dyDescent="0.25">
      <c r="A83" s="22" t="s">
        <v>193</v>
      </c>
      <c r="B83" s="49">
        <v>700</v>
      </c>
      <c r="C83" s="8"/>
      <c r="D83" s="49">
        <f t="shared" si="6"/>
        <v>700</v>
      </c>
      <c r="E83" s="28"/>
    </row>
    <row r="84" spans="1:5" ht="30" x14ac:dyDescent="0.25">
      <c r="A84" s="63" t="s">
        <v>222</v>
      </c>
      <c r="B84" s="49">
        <v>0</v>
      </c>
      <c r="C84" s="51">
        <v>600</v>
      </c>
      <c r="D84" s="49">
        <f t="shared" si="6"/>
        <v>600</v>
      </c>
      <c r="E84" s="60" t="s">
        <v>223</v>
      </c>
    </row>
    <row r="85" spans="1:5" ht="30" x14ac:dyDescent="0.25">
      <c r="A85" s="63" t="s">
        <v>221</v>
      </c>
      <c r="B85" s="49">
        <v>0</v>
      </c>
      <c r="C85" s="51">
        <v>20</v>
      </c>
      <c r="D85" s="49">
        <f t="shared" si="6"/>
        <v>20</v>
      </c>
      <c r="E85" s="28"/>
    </row>
    <row r="86" spans="1:5" ht="30" x14ac:dyDescent="0.25">
      <c r="A86" s="22" t="s">
        <v>89</v>
      </c>
      <c r="B86" s="46">
        <v>10</v>
      </c>
      <c r="C86" s="8"/>
      <c r="D86" s="46">
        <f t="shared" si="6"/>
        <v>10</v>
      </c>
      <c r="E86" s="28" t="s">
        <v>145</v>
      </c>
    </row>
    <row r="87" spans="1:5" ht="240" x14ac:dyDescent="0.25">
      <c r="A87" s="22" t="s">
        <v>90</v>
      </c>
      <c r="B87" s="49">
        <v>1500</v>
      </c>
      <c r="C87" s="8"/>
      <c r="D87" s="49">
        <f t="shared" si="6"/>
        <v>1500</v>
      </c>
      <c r="E87" s="30" t="s">
        <v>204</v>
      </c>
    </row>
    <row r="88" spans="1:5" x14ac:dyDescent="0.25">
      <c r="A88" s="22" t="s">
        <v>114</v>
      </c>
      <c r="B88" s="46">
        <v>200</v>
      </c>
      <c r="C88" s="8"/>
      <c r="D88" s="46">
        <f t="shared" si="6"/>
        <v>200</v>
      </c>
      <c r="E88" s="28"/>
    </row>
    <row r="89" spans="1:5" ht="30" x14ac:dyDescent="0.25">
      <c r="A89" s="22" t="s">
        <v>115</v>
      </c>
      <c r="B89" s="46">
        <v>100</v>
      </c>
      <c r="C89" s="8">
        <v>100</v>
      </c>
      <c r="D89" s="46">
        <f t="shared" si="6"/>
        <v>200</v>
      </c>
      <c r="E89" s="28" t="s">
        <v>116</v>
      </c>
    </row>
    <row r="90" spans="1:5" x14ac:dyDescent="0.25">
      <c r="A90" s="22" t="s">
        <v>124</v>
      </c>
      <c r="B90" s="49">
        <v>0</v>
      </c>
      <c r="C90" s="8"/>
      <c r="D90" s="49">
        <f t="shared" si="6"/>
        <v>0</v>
      </c>
      <c r="E90" s="28" t="s">
        <v>172</v>
      </c>
    </row>
    <row r="91" spans="1:5" ht="15" customHeight="1" x14ac:dyDescent="0.25">
      <c r="A91" s="22" t="s">
        <v>171</v>
      </c>
      <c r="B91" s="49">
        <v>500</v>
      </c>
      <c r="C91" s="8"/>
      <c r="D91" s="49">
        <f t="shared" si="6"/>
        <v>500</v>
      </c>
      <c r="E91" s="28"/>
    </row>
    <row r="92" spans="1:5" x14ac:dyDescent="0.25">
      <c r="A92" s="22" t="s">
        <v>164</v>
      </c>
      <c r="B92" s="49">
        <v>400</v>
      </c>
      <c r="C92" s="8">
        <v>1000</v>
      </c>
      <c r="D92" s="49">
        <f t="shared" si="6"/>
        <v>1400</v>
      </c>
      <c r="E92" s="28" t="s">
        <v>224</v>
      </c>
    </row>
    <row r="93" spans="1:5" x14ac:dyDescent="0.25">
      <c r="A93" s="22" t="s">
        <v>199</v>
      </c>
      <c r="B93" s="49">
        <v>6000</v>
      </c>
      <c r="C93" s="8"/>
      <c r="D93" s="49">
        <f t="shared" si="6"/>
        <v>6000</v>
      </c>
      <c r="E93" s="28"/>
    </row>
    <row r="94" spans="1:5" x14ac:dyDescent="0.25">
      <c r="A94" s="22" t="s">
        <v>198</v>
      </c>
      <c r="B94" s="49">
        <v>2500</v>
      </c>
      <c r="C94" s="8"/>
      <c r="D94" s="49">
        <f t="shared" si="6"/>
        <v>2500</v>
      </c>
      <c r="E94" s="28"/>
    </row>
    <row r="95" spans="1:5" x14ac:dyDescent="0.25">
      <c r="A95" s="22"/>
      <c r="B95" s="46"/>
      <c r="C95" s="8"/>
      <c r="D95" s="46"/>
      <c r="E95" s="28"/>
    </row>
    <row r="96" spans="1:5" x14ac:dyDescent="0.25">
      <c r="A96" s="14" t="s">
        <v>31</v>
      </c>
      <c r="B96" s="44">
        <f>SUM(B97:B99)</f>
        <v>160</v>
      </c>
      <c r="C96" s="45">
        <f>SUM(C97:C99)</f>
        <v>0</v>
      </c>
      <c r="D96" s="44">
        <f>SUM(D97:D99)</f>
        <v>160</v>
      </c>
      <c r="E96" s="20"/>
    </row>
    <row r="97" spans="1:5" x14ac:dyDescent="0.25">
      <c r="A97" s="22" t="s">
        <v>91</v>
      </c>
      <c r="B97" s="46">
        <v>50</v>
      </c>
      <c r="C97" s="8"/>
      <c r="D97" s="46">
        <f>SUM(B97:C97)</f>
        <v>50</v>
      </c>
      <c r="E97" s="28" t="s">
        <v>146</v>
      </c>
    </row>
    <row r="98" spans="1:5" x14ac:dyDescent="0.25">
      <c r="A98" s="22" t="s">
        <v>92</v>
      </c>
      <c r="B98" s="46">
        <v>10</v>
      </c>
      <c r="C98" s="8"/>
      <c r="D98" s="46">
        <f>SUM(B98:C98)</f>
        <v>10</v>
      </c>
      <c r="E98" s="28" t="s">
        <v>147</v>
      </c>
    </row>
    <row r="99" spans="1:5" ht="30" x14ac:dyDescent="0.25">
      <c r="A99" s="22" t="s">
        <v>93</v>
      </c>
      <c r="B99" s="46">
        <v>100</v>
      </c>
      <c r="C99" s="8"/>
      <c r="D99" s="46">
        <f>SUM(B99:C99)</f>
        <v>100</v>
      </c>
      <c r="E99" s="28" t="s">
        <v>148</v>
      </c>
    </row>
    <row r="100" spans="1:5" x14ac:dyDescent="0.25">
      <c r="A100" s="7"/>
      <c r="B100" s="51"/>
      <c r="C100" s="51"/>
      <c r="D100" s="46"/>
      <c r="E100" s="17"/>
    </row>
    <row r="101" spans="1:5" x14ac:dyDescent="0.25">
      <c r="A101" s="14" t="s">
        <v>32</v>
      </c>
      <c r="B101" s="44">
        <f>SUM(B102:B106)</f>
        <v>450</v>
      </c>
      <c r="C101" s="45">
        <f>SUM(C102:C106)</f>
        <v>0</v>
      </c>
      <c r="D101" s="44">
        <f>SUM(D102:D106)</f>
        <v>450</v>
      </c>
      <c r="E101" s="20"/>
    </row>
    <row r="102" spans="1:5" x14ac:dyDescent="0.25">
      <c r="A102" s="22" t="s">
        <v>94</v>
      </c>
      <c r="B102" s="46">
        <v>50</v>
      </c>
      <c r="C102" s="8"/>
      <c r="D102" s="46">
        <f t="shared" ref="D102:D106" si="7">SUM(B102:C102)</f>
        <v>50</v>
      </c>
      <c r="E102" s="28"/>
    </row>
    <row r="103" spans="1:5" ht="30" x14ac:dyDescent="0.25">
      <c r="A103" s="22" t="s">
        <v>189</v>
      </c>
      <c r="B103" s="46">
        <v>50</v>
      </c>
      <c r="C103" s="8"/>
      <c r="D103" s="46">
        <f t="shared" si="7"/>
        <v>50</v>
      </c>
      <c r="E103" s="28" t="s">
        <v>211</v>
      </c>
    </row>
    <row r="104" spans="1:5" x14ac:dyDescent="0.25">
      <c r="A104" s="22" t="s">
        <v>190</v>
      </c>
      <c r="B104" s="46">
        <v>50</v>
      </c>
      <c r="C104" s="8"/>
      <c r="D104" s="46">
        <f t="shared" si="7"/>
        <v>50</v>
      </c>
      <c r="E104" s="28" t="s">
        <v>212</v>
      </c>
    </row>
    <row r="105" spans="1:5" ht="30" x14ac:dyDescent="0.25">
      <c r="A105" s="22" t="s">
        <v>196</v>
      </c>
      <c r="B105" s="46">
        <v>200</v>
      </c>
      <c r="C105" s="8"/>
      <c r="D105" s="46">
        <f t="shared" si="7"/>
        <v>200</v>
      </c>
      <c r="E105" s="28" t="s">
        <v>213</v>
      </c>
    </row>
    <row r="106" spans="1:5" x14ac:dyDescent="0.25">
      <c r="A106" s="22" t="s">
        <v>207</v>
      </c>
      <c r="B106" s="46">
        <v>100</v>
      </c>
      <c r="C106" s="8"/>
      <c r="D106" s="46">
        <f t="shared" si="7"/>
        <v>100</v>
      </c>
      <c r="E106" s="60"/>
    </row>
    <row r="107" spans="1:5" x14ac:dyDescent="0.25">
      <c r="A107" s="3"/>
      <c r="B107" s="8"/>
      <c r="C107" s="8"/>
      <c r="D107" s="52"/>
      <c r="E107" s="28"/>
    </row>
    <row r="108" spans="1:5" x14ac:dyDescent="0.25">
      <c r="A108" s="14" t="s">
        <v>33</v>
      </c>
      <c r="B108" s="44">
        <f>SUM(B109+B121+B122+B123+B124+B125+B126+B127)</f>
        <v>1514.8</v>
      </c>
      <c r="C108" s="45">
        <f>SUM(C109+C121+C122+C123+C124+C125+C126+C127)</f>
        <v>0</v>
      </c>
      <c r="D108" s="44">
        <f>SUM(D109+D121+D122+D123+D124+D125+D126+D127)</f>
        <v>1514.8</v>
      </c>
      <c r="E108" s="20"/>
    </row>
    <row r="109" spans="1:5" x14ac:dyDescent="0.25">
      <c r="A109" s="22" t="s">
        <v>95</v>
      </c>
      <c r="B109" s="46">
        <f>SUM(B110:B120)</f>
        <v>769.8</v>
      </c>
      <c r="C109" s="51">
        <f>SUM(C110:C120)</f>
        <v>0</v>
      </c>
      <c r="D109" s="46">
        <f>SUM(D110:D120)</f>
        <v>769.8</v>
      </c>
      <c r="E109" s="28" t="s">
        <v>173</v>
      </c>
    </row>
    <row r="110" spans="1:5" x14ac:dyDescent="0.25">
      <c r="A110" s="25" t="s">
        <v>96</v>
      </c>
      <c r="B110" s="52">
        <v>370</v>
      </c>
      <c r="C110" s="8"/>
      <c r="D110" s="52">
        <f t="shared" ref="D110:D127" si="8">SUM(B110:C110)</f>
        <v>370</v>
      </c>
      <c r="E110" s="28"/>
    </row>
    <row r="111" spans="1:5" x14ac:dyDescent="0.25">
      <c r="A111" s="25" t="s">
        <v>97</v>
      </c>
      <c r="B111" s="52">
        <v>140</v>
      </c>
      <c r="C111" s="8"/>
      <c r="D111" s="52">
        <f t="shared" si="8"/>
        <v>140</v>
      </c>
      <c r="E111" s="28"/>
    </row>
    <row r="112" spans="1:5" x14ac:dyDescent="0.25">
      <c r="A112" s="25" t="s">
        <v>157</v>
      </c>
      <c r="B112" s="52">
        <v>10</v>
      </c>
      <c r="C112" s="8"/>
      <c r="D112" s="52">
        <f t="shared" si="8"/>
        <v>10</v>
      </c>
      <c r="E112" s="28"/>
    </row>
    <row r="113" spans="1:5" x14ac:dyDescent="0.25">
      <c r="A113" s="25" t="s">
        <v>54</v>
      </c>
      <c r="B113" s="52">
        <v>2</v>
      </c>
      <c r="C113" s="8"/>
      <c r="D113" s="52">
        <f t="shared" si="8"/>
        <v>2</v>
      </c>
      <c r="E113" s="28"/>
    </row>
    <row r="114" spans="1:5" ht="45" x14ac:dyDescent="0.25">
      <c r="A114" s="25" t="s">
        <v>98</v>
      </c>
      <c r="B114" s="52">
        <v>110</v>
      </c>
      <c r="C114" s="8"/>
      <c r="D114" s="52">
        <f t="shared" si="8"/>
        <v>110</v>
      </c>
      <c r="E114" s="28" t="s">
        <v>130</v>
      </c>
    </row>
    <row r="115" spans="1:5" x14ac:dyDescent="0.25">
      <c r="A115" s="25" t="s">
        <v>99</v>
      </c>
      <c r="B115" s="52">
        <v>18.8</v>
      </c>
      <c r="C115" s="8"/>
      <c r="D115" s="52">
        <f t="shared" si="8"/>
        <v>18.8</v>
      </c>
      <c r="E115" s="28" t="s">
        <v>217</v>
      </c>
    </row>
    <row r="116" spans="1:5" x14ac:dyDescent="0.25">
      <c r="A116" s="25" t="s">
        <v>100</v>
      </c>
      <c r="B116" s="52">
        <v>5</v>
      </c>
      <c r="C116" s="8"/>
      <c r="D116" s="52">
        <f t="shared" si="8"/>
        <v>5</v>
      </c>
      <c r="E116" s="28"/>
    </row>
    <row r="117" spans="1:5" x14ac:dyDescent="0.25">
      <c r="A117" s="25" t="s">
        <v>101</v>
      </c>
      <c r="B117" s="52">
        <v>10</v>
      </c>
      <c r="C117" s="8"/>
      <c r="D117" s="52">
        <f t="shared" si="8"/>
        <v>10</v>
      </c>
      <c r="E117" s="28"/>
    </row>
    <row r="118" spans="1:5" x14ac:dyDescent="0.25">
      <c r="A118" s="25" t="s">
        <v>185</v>
      </c>
      <c r="B118" s="52">
        <v>90</v>
      </c>
      <c r="C118" s="8"/>
      <c r="D118" s="52">
        <f t="shared" si="8"/>
        <v>90</v>
      </c>
      <c r="E118" s="28"/>
    </row>
    <row r="119" spans="1:5" x14ac:dyDescent="0.25">
      <c r="A119" s="25" t="s">
        <v>102</v>
      </c>
      <c r="B119" s="52">
        <v>10</v>
      </c>
      <c r="C119" s="8"/>
      <c r="D119" s="52">
        <f t="shared" si="8"/>
        <v>10</v>
      </c>
      <c r="E119" s="28"/>
    </row>
    <row r="120" spans="1:5" x14ac:dyDescent="0.25">
      <c r="A120" s="25" t="s">
        <v>103</v>
      </c>
      <c r="B120" s="52">
        <v>4</v>
      </c>
      <c r="C120" s="8"/>
      <c r="D120" s="52">
        <f t="shared" si="8"/>
        <v>4</v>
      </c>
      <c r="E120" s="28"/>
    </row>
    <row r="121" spans="1:5" x14ac:dyDescent="0.25">
      <c r="A121" s="22" t="s">
        <v>104</v>
      </c>
      <c r="B121" s="46">
        <v>20</v>
      </c>
      <c r="C121" s="8"/>
      <c r="D121" s="46">
        <f t="shared" si="8"/>
        <v>20</v>
      </c>
      <c r="E121" s="28"/>
    </row>
    <row r="122" spans="1:5" ht="30" x14ac:dyDescent="0.25">
      <c r="A122" s="22" t="s">
        <v>81</v>
      </c>
      <c r="B122" s="46">
        <v>15</v>
      </c>
      <c r="C122" s="8"/>
      <c r="D122" s="46">
        <f t="shared" si="8"/>
        <v>15</v>
      </c>
      <c r="E122" s="28" t="s">
        <v>129</v>
      </c>
    </row>
    <row r="123" spans="1:5" ht="45" x14ac:dyDescent="0.25">
      <c r="A123" s="22" t="s">
        <v>105</v>
      </c>
      <c r="B123" s="46">
        <v>400</v>
      </c>
      <c r="C123" s="8"/>
      <c r="D123" s="46">
        <f t="shared" si="8"/>
        <v>400</v>
      </c>
      <c r="E123" s="28" t="s">
        <v>128</v>
      </c>
    </row>
    <row r="124" spans="1:5" ht="30" x14ac:dyDescent="0.25">
      <c r="A124" s="22" t="s">
        <v>106</v>
      </c>
      <c r="B124" s="46">
        <v>100</v>
      </c>
      <c r="C124" s="8"/>
      <c r="D124" s="46">
        <f t="shared" si="8"/>
        <v>100</v>
      </c>
      <c r="E124" s="28" t="s">
        <v>127</v>
      </c>
    </row>
    <row r="125" spans="1:5" ht="30" x14ac:dyDescent="0.25">
      <c r="A125" s="22" t="s">
        <v>107</v>
      </c>
      <c r="B125" s="46">
        <v>60</v>
      </c>
      <c r="C125" s="8"/>
      <c r="D125" s="46">
        <f t="shared" si="8"/>
        <v>60</v>
      </c>
      <c r="E125" s="28" t="s">
        <v>126</v>
      </c>
    </row>
    <row r="126" spans="1:5" x14ac:dyDescent="0.25">
      <c r="A126" s="22" t="s">
        <v>108</v>
      </c>
      <c r="B126" s="46">
        <v>50</v>
      </c>
      <c r="C126" s="8"/>
      <c r="D126" s="46">
        <f t="shared" si="8"/>
        <v>50</v>
      </c>
      <c r="E126" s="28"/>
    </row>
    <row r="127" spans="1:5" x14ac:dyDescent="0.25">
      <c r="A127" s="22" t="s">
        <v>207</v>
      </c>
      <c r="B127" s="46">
        <v>100</v>
      </c>
      <c r="C127" s="8"/>
      <c r="D127" s="46">
        <f t="shared" si="8"/>
        <v>100</v>
      </c>
      <c r="E127" s="60"/>
    </row>
    <row r="128" spans="1:5" x14ac:dyDescent="0.25">
      <c r="A128" s="7"/>
      <c r="B128" s="46"/>
      <c r="C128" s="51"/>
      <c r="D128" s="46"/>
      <c r="E128" s="28"/>
    </row>
    <row r="129" spans="1:7" x14ac:dyDescent="0.25">
      <c r="A129" s="14" t="s">
        <v>34</v>
      </c>
      <c r="B129" s="44">
        <f>SUM(B130:B134)</f>
        <v>2303.5</v>
      </c>
      <c r="C129" s="45">
        <f>SUM(C130:C134)</f>
        <v>6299.1</v>
      </c>
      <c r="D129" s="44">
        <f>SUM(D130:D134)</f>
        <v>8602.6</v>
      </c>
      <c r="E129" s="31"/>
    </row>
    <row r="130" spans="1:7" x14ac:dyDescent="0.25">
      <c r="A130" s="22" t="s">
        <v>109</v>
      </c>
      <c r="B130" s="49">
        <v>100</v>
      </c>
      <c r="C130" s="51"/>
      <c r="D130" s="49">
        <f t="shared" ref="D130:D134" si="9">SUM(B130:C130)</f>
        <v>100</v>
      </c>
      <c r="E130" s="28"/>
    </row>
    <row r="131" spans="1:7" ht="30" x14ac:dyDescent="0.25">
      <c r="A131" s="22" t="s">
        <v>110</v>
      </c>
      <c r="B131" s="46">
        <v>650</v>
      </c>
      <c r="C131" s="51"/>
      <c r="D131" s="46">
        <f t="shared" si="9"/>
        <v>650</v>
      </c>
      <c r="E131" s="28" t="s">
        <v>182</v>
      </c>
    </row>
    <row r="132" spans="1:7" x14ac:dyDescent="0.25">
      <c r="A132" s="22" t="s">
        <v>111</v>
      </c>
      <c r="B132" s="46">
        <v>198.5</v>
      </c>
      <c r="C132" s="51">
        <v>99.1</v>
      </c>
      <c r="D132" s="46">
        <f t="shared" si="9"/>
        <v>297.60000000000002</v>
      </c>
      <c r="E132" s="28"/>
    </row>
    <row r="133" spans="1:7" x14ac:dyDescent="0.25">
      <c r="A133" s="22" t="s">
        <v>112</v>
      </c>
      <c r="B133" s="49">
        <v>1305</v>
      </c>
      <c r="C133" s="51">
        <v>6200</v>
      </c>
      <c r="D133" s="49">
        <f t="shared" si="9"/>
        <v>7505</v>
      </c>
      <c r="E133" s="28"/>
      <c r="G133" s="36"/>
    </row>
    <row r="134" spans="1:7" ht="75" x14ac:dyDescent="0.25">
      <c r="A134" s="22" t="s">
        <v>113</v>
      </c>
      <c r="B134" s="46">
        <v>50</v>
      </c>
      <c r="C134" s="51"/>
      <c r="D134" s="46">
        <f t="shared" si="9"/>
        <v>50</v>
      </c>
      <c r="E134" s="28" t="s">
        <v>125</v>
      </c>
    </row>
    <row r="135" spans="1:7" x14ac:dyDescent="0.25">
      <c r="A135" s="22"/>
      <c r="B135" s="46"/>
      <c r="C135" s="51"/>
      <c r="D135" s="46"/>
      <c r="E135" s="28"/>
    </row>
    <row r="136" spans="1:7" x14ac:dyDescent="0.25">
      <c r="A136" s="35" t="s">
        <v>158</v>
      </c>
      <c r="B136" s="44">
        <f>SUM(B137)</f>
        <v>2689.9</v>
      </c>
      <c r="C136" s="45">
        <f>SUM(C137)</f>
        <v>36.299999999999997</v>
      </c>
      <c r="D136" s="44">
        <f>SUM(D137)</f>
        <v>2726.2000000000003</v>
      </c>
      <c r="E136" s="37"/>
    </row>
    <row r="137" spans="1:7" x14ac:dyDescent="0.25">
      <c r="A137" s="22" t="s">
        <v>159</v>
      </c>
      <c r="B137" s="46">
        <f>SUM(B138:B139)</f>
        <v>2689.9</v>
      </c>
      <c r="C137" s="51">
        <f>SUM(C138:C139)</f>
        <v>36.299999999999997</v>
      </c>
      <c r="D137" s="46">
        <f>SUM(D138:D139)</f>
        <v>2726.2000000000003</v>
      </c>
      <c r="E137" s="28"/>
    </row>
    <row r="138" spans="1:7" ht="45" x14ac:dyDescent="0.25">
      <c r="A138" s="25" t="s">
        <v>160</v>
      </c>
      <c r="B138" s="46">
        <v>2689.9</v>
      </c>
      <c r="C138" s="8"/>
      <c r="D138" s="46">
        <f>SUM(B138:C138)</f>
        <v>2689.9</v>
      </c>
      <c r="E138" s="32" t="s">
        <v>214</v>
      </c>
    </row>
    <row r="139" spans="1:7" x14ac:dyDescent="0.25">
      <c r="A139" s="25" t="s">
        <v>167</v>
      </c>
      <c r="B139" s="46">
        <v>0</v>
      </c>
      <c r="C139" s="61">
        <v>36.299999999999997</v>
      </c>
      <c r="D139" s="46">
        <f>SUM(B139:C139)</f>
        <v>36.299999999999997</v>
      </c>
      <c r="E139" s="28"/>
    </row>
    <row r="140" spans="1:7" x14ac:dyDescent="0.25">
      <c r="A140" s="25"/>
      <c r="B140" s="46"/>
      <c r="C140" s="51"/>
      <c r="D140" s="46"/>
      <c r="E140" s="28"/>
    </row>
    <row r="141" spans="1:7" x14ac:dyDescent="0.25">
      <c r="A141" s="35" t="s">
        <v>161</v>
      </c>
      <c r="B141" s="44">
        <v>550</v>
      </c>
      <c r="C141" s="45"/>
      <c r="D141" s="44">
        <f>SUM(B141:C141)</f>
        <v>550</v>
      </c>
      <c r="E141" s="37"/>
    </row>
    <row r="142" spans="1:7" x14ac:dyDescent="0.25">
      <c r="A142" s="3"/>
      <c r="B142" s="8"/>
      <c r="C142" s="8"/>
      <c r="D142" s="52"/>
      <c r="E142" s="28"/>
    </row>
    <row r="143" spans="1:7" x14ac:dyDescent="0.25">
      <c r="A143" s="16" t="s">
        <v>35</v>
      </c>
      <c r="B143" s="54">
        <f>SUM(B7+B22+B25+B62+B76+B96+B101+B108+B129+B136+B141)</f>
        <v>79400.2</v>
      </c>
      <c r="C143" s="54">
        <f>SUM(C7+C22+C25+C62+C76+C96+C101+C108+C129+C136)</f>
        <v>8725.4</v>
      </c>
      <c r="D143" s="55">
        <f>SUM(D7+D22+D25+D62+D76+D96+D101+D108+D129+D136+D141)</f>
        <v>88125.6</v>
      </c>
      <c r="E143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2024-06-10T08:34:35Z</dcterms:modified>
</cp:coreProperties>
</file>